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\\connect.ox.ac.uk\GLOBAL\Home-6\admn3073\Desktop\"/>
    </mc:Choice>
  </mc:AlternateContent>
  <xr:revisionPtr revIDLastSave="0" documentId="13_ncr:1_{340B794A-BCC5-4864-8E21-EEC48E67550C}" xr6:coauthVersionLast="36" xr6:coauthVersionMax="47" xr10:uidLastSave="{00000000-0000-0000-0000-000000000000}"/>
  <bookViews>
    <workbookView xWindow="0" yWindow="0" windowWidth="28800" windowHeight="10400" xr2:uid="{00000000-000D-0000-FFFF-FFFF00000000}"/>
  </bookViews>
  <sheets>
    <sheet name="SR &amp; contract decision tool" sheetId="10" r:id="rId1"/>
    <sheet name="Ref data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0" l="1"/>
  <c r="E26" i="10"/>
  <c r="E20" i="10"/>
  <c r="E24" i="10"/>
  <c r="E30" i="10"/>
  <c r="E18" i="10"/>
  <c r="E22" i="10" l="1"/>
  <c r="E16" i="10" l="1"/>
  <c r="E26" i="8" l="1"/>
  <c r="E14" i="8"/>
</calcChain>
</file>

<file path=xl/sharedStrings.xml><?xml version="1.0" encoding="utf-8"?>
<sst xmlns="http://schemas.openxmlformats.org/spreadsheetml/2006/main" count="133" uniqueCount="71">
  <si>
    <t>1. Select scenario &gt;&gt;</t>
  </si>
  <si>
    <t>New post, replace a leaver or cover absence</t>
  </si>
  <si>
    <t>2.Select reason &gt;&gt;</t>
  </si>
  <si>
    <t>ACTION TO TAKE</t>
  </si>
  <si>
    <t>Raise staff request?</t>
  </si>
  <si>
    <t>Create new request?</t>
  </si>
  <si>
    <t>Staff request position type</t>
  </si>
  <si>
    <t>New post created?</t>
  </si>
  <si>
    <t>Appointment action?</t>
  </si>
  <si>
    <t>Create/use vacancy?</t>
  </si>
  <si>
    <t>Document/s to issue</t>
  </si>
  <si>
    <t>Further details 
(if applicable)</t>
  </si>
  <si>
    <t>Please use this guide to help you to determine whether you need to raise a new staff request, set up a new post or appointment or to amend an existing appointment</t>
  </si>
  <si>
    <t>Change in employee's job/T&amp;Cs/funding</t>
  </si>
  <si>
    <t>Extension (incl. EJRA)</t>
  </si>
  <si>
    <t>Correction to post</t>
  </si>
  <si>
    <t>Reason</t>
  </si>
  <si>
    <t>Scenario</t>
  </si>
  <si>
    <t>Raise staff req?</t>
  </si>
  <si>
    <t>Create new req?</t>
  </si>
  <si>
    <t>Staff req position type</t>
  </si>
  <si>
    <t>1. Appoint agency staff/non-employee (excluding casual &amp; TSS staff)</t>
  </si>
  <si>
    <t>N</t>
  </si>
  <si>
    <t>n/a</t>
  </si>
  <si>
    <t>2. Appoint casual worker or casual teacher</t>
  </si>
  <si>
    <t>3. Appoint employee as 'underfill', following successful recruitment (grades 2-10 only. For other grades consult Reward Team)</t>
  </si>
  <si>
    <t>4a</t>
  </si>
  <si>
    <t>Y</t>
  </si>
  <si>
    <t>Create from post</t>
  </si>
  <si>
    <t>New post - duplicate</t>
  </si>
  <si>
    <t>4b</t>
  </si>
  <si>
    <t>Create new</t>
  </si>
  <si>
    <t>New post - new jd</t>
  </si>
  <si>
    <t>4c. Appoint into new post (inc. apprentices), based on an existing or generic JD</t>
  </si>
  <si>
    <t>Repeat request - ext rec</t>
  </si>
  <si>
    <t>6a</t>
  </si>
  <si>
    <t>6b</t>
  </si>
  <si>
    <t>Replacement/refill</t>
  </si>
  <si>
    <t>Existing post - new contract</t>
  </si>
  <si>
    <t>13a</t>
  </si>
  <si>
    <t>13b</t>
  </si>
  <si>
    <t>Existing post - contract amend</t>
  </si>
  <si>
    <t>Regrading</t>
  </si>
  <si>
    <t>16a</t>
  </si>
  <si>
    <t>16b</t>
  </si>
  <si>
    <t>17a</t>
  </si>
  <si>
    <t>17b</t>
  </si>
  <si>
    <t>17c</t>
  </si>
  <si>
    <t>How to use this tool:</t>
  </si>
  <si>
    <r>
      <t xml:space="preserve">1. Select the applicable scenario
2. Pick the corresponding reason. The list of options will filter based on the scenario chosen. </t>
    </r>
    <r>
      <rPr>
        <b/>
        <sz val="11"/>
        <color theme="2" tint="-0.749992370372631"/>
        <rFont val="Calibri"/>
        <family val="2"/>
        <scheme val="minor"/>
      </rPr>
      <t>Ensure to re-select the reason if changing the scenario</t>
    </r>
    <r>
      <rPr>
        <sz val="11"/>
        <color theme="2" tint="-0.749992370372631"/>
        <rFont val="Calibri"/>
        <family val="2"/>
        <scheme val="minor"/>
      </rPr>
      <t xml:space="preserve">.
3. Follow the instructions outlined under </t>
    </r>
    <r>
      <rPr>
        <b/>
        <sz val="11"/>
        <color theme="2" tint="-0.749992370372631"/>
        <rFont val="Calibri"/>
        <family val="2"/>
        <scheme val="minor"/>
      </rPr>
      <t>ACTION TO TAKE</t>
    </r>
    <r>
      <rPr>
        <sz val="11"/>
        <color theme="2" tint="-0.74999237037263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scheme val="minor"/>
      </rPr>
      <t xml:space="preserve">NB For TUPE transfers, seek advice from your HRBP. </t>
    </r>
  </si>
  <si>
    <t>Use this tool to establish if you need to raise a staff request, create a new post and/or a new appointment</t>
  </si>
  <si>
    <t>4a. Appoint into a new post, based on an existing post - same grade &amp; contract type (excluding underfills)</t>
  </si>
  <si>
    <t>4b. Appoint into a new post (inc. apprentices), using new JD, NOT based on existing or generic JD</t>
  </si>
  <si>
    <r>
      <t xml:space="preserve">6. Academic posts: Move from APTF College (39S) to APTF University (30S) </t>
    </r>
    <r>
      <rPr>
        <b/>
        <sz val="9"/>
        <color rgb="FF000000"/>
        <rFont val="Calibri"/>
        <family val="2"/>
      </rPr>
      <t>OR</t>
    </r>
    <r>
      <rPr>
        <sz val="9"/>
        <color rgb="FF000000"/>
        <rFont val="Calibri"/>
        <family val="2"/>
      </rPr>
      <t xml:space="preserve"> 
APTF University (30S) to/from AP without Tutorial Fellowship (36S) </t>
    </r>
    <r>
      <rPr>
        <b/>
        <sz val="9"/>
        <color rgb="FF000000"/>
        <rFont val="Calibri"/>
        <family val="2"/>
      </rPr>
      <t>OR</t>
    </r>
    <r>
      <rPr>
        <sz val="9"/>
        <color rgb="FF000000"/>
        <rFont val="Calibri"/>
        <family val="2"/>
      </rPr>
      <t xml:space="preserve"> 
Titular Associate Professorship to Substantive Associate Professorship</t>
    </r>
  </si>
  <si>
    <t>7. Acting-up: Acting-up/Responsibility allowance to cover temporary additional duties (between 4 and 52 weeks)</t>
  </si>
  <si>
    <t>8. Change in hours only. If post/contract type changes then follow the relevant scenario for change in contract type.</t>
  </si>
  <si>
    <t>9. Change to job title OR normal place of work (in the same department &amp; without substantive change to responsibilities)</t>
  </si>
  <si>
    <t>10.a Contractual change: Change in contract type, eg from fixed-term to permanent (EXCLUDES move fom fixed-term to open-ended, ext. funded)</t>
  </si>
  <si>
    <t>10.b Contractual change: Move from fixed-term to open-ended, externally funded contract</t>
  </si>
  <si>
    <t>11. Contractual change: Employee moves from fixed-hours to variable hours contract or vice versa</t>
  </si>
  <si>
    <r>
      <t>12a. Funding change - n</t>
    </r>
    <r>
      <rPr>
        <b/>
        <sz val="9"/>
        <color rgb="FF000000"/>
        <rFont val="Calibri"/>
        <family val="2"/>
      </rPr>
      <t>o</t>
    </r>
    <r>
      <rPr>
        <sz val="9"/>
        <color rgb="FF000000"/>
        <rFont val="Calibri"/>
        <family val="2"/>
      </rPr>
      <t xml:space="preserve"> change to contract end date/change in project.</t>
    </r>
  </si>
  <si>
    <t>12b. Funding change - with change in project OR where EU rules require new contract</t>
  </si>
  <si>
    <t>13. Promote to substantive grade (following initial appointment as an underfill)</t>
  </si>
  <si>
    <t>14. Regrading - where existing job has grown to an extent that the grade requires review</t>
  </si>
  <si>
    <r>
      <t>15a. Contract extension - where project and objective/s remain the same (</t>
    </r>
    <r>
      <rPr>
        <b/>
        <i/>
        <sz val="9"/>
        <color rgb="FF000000"/>
        <rFont val="Calibri"/>
        <family val="2"/>
      </rPr>
      <t>excl. EJRA extensions)</t>
    </r>
  </si>
  <si>
    <r>
      <t>15b. Contract extension: where project and/or objective have changed (</t>
    </r>
    <r>
      <rPr>
        <b/>
        <i/>
        <sz val="9"/>
        <color rgb="FF000000"/>
        <rFont val="Calibri"/>
        <family val="2"/>
      </rPr>
      <t>excl. EJRA extensions)</t>
    </r>
  </si>
  <si>
    <t>16a. EJRA extension - on the same grade (no change to dept)</t>
  </si>
  <si>
    <t>16b. EJRA extension - change in grade (no change in dept)</t>
  </si>
  <si>
    <t>16c. EJRA extension - moving into a new job, with change in dept</t>
  </si>
  <si>
    <t>17. Correcting a post</t>
  </si>
  <si>
    <t>5. Replace/back-fill a post (for leaver or employee on long-term leave) on the same grade/contract type - where NOT covered by casual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</si>
</sst>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.5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sz val="12.5"/>
      <color theme="2" tint="-0.74999237037263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E2050"/>
        <bgColor indexed="64"/>
      </patternFill>
    </fill>
    <fill>
      <patternFill patternType="solid">
        <fgColor rgb="FFB23B75"/>
        <bgColor indexed="64"/>
      </patternFill>
    </fill>
    <fill>
      <patternFill patternType="solid">
        <fgColor rgb="FFE483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21" fillId="0" borderId="0" xfId="1"/>
    <xf numFmtId="0" fontId="4" fillId="0" borderId="0" xfId="1" applyFont="1"/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1" fillId="6" borderId="9" xfId="1" applyFill="1" applyBorder="1"/>
    <xf numFmtId="0" fontId="21" fillId="6" borderId="10" xfId="1" applyFill="1" applyBorder="1"/>
    <xf numFmtId="0" fontId="21" fillId="6" borderId="11" xfId="1" applyFill="1" applyBorder="1"/>
    <xf numFmtId="0" fontId="9" fillId="0" borderId="0" xfId="1" applyFont="1" applyAlignment="1">
      <alignment wrapText="1"/>
    </xf>
    <xf numFmtId="0" fontId="21" fillId="0" borderId="0" xfId="1" applyAlignment="1">
      <alignment wrapText="1"/>
    </xf>
    <xf numFmtId="0" fontId="21" fillId="4" borderId="4" xfId="1" applyFill="1" applyBorder="1"/>
    <xf numFmtId="0" fontId="21" fillId="4" borderId="7" xfId="1" applyFill="1" applyBorder="1"/>
    <xf numFmtId="0" fontId="6" fillId="4" borderId="7" xfId="1" applyFont="1" applyFill="1" applyBorder="1"/>
    <xf numFmtId="0" fontId="7" fillId="4" borderId="7" xfId="1" applyFont="1" applyFill="1" applyBorder="1"/>
    <xf numFmtId="0" fontId="21" fillId="4" borderId="5" xfId="1" applyFill="1" applyBorder="1"/>
    <xf numFmtId="0" fontId="21" fillId="4" borderId="2" xfId="1" applyFill="1" applyBorder="1"/>
    <xf numFmtId="0" fontId="7" fillId="4" borderId="0" xfId="1" applyFont="1" applyFill="1"/>
    <xf numFmtId="0" fontId="7" fillId="4" borderId="3" xfId="1" applyFont="1" applyFill="1" applyBorder="1"/>
    <xf numFmtId="0" fontId="12" fillId="4" borderId="0" xfId="1" applyFont="1" applyFill="1" applyAlignment="1">
      <alignment vertical="center"/>
    </xf>
    <xf numFmtId="0" fontId="19" fillId="5" borderId="0" xfId="1" applyFont="1" applyFill="1" applyProtection="1">
      <protection locked="0"/>
    </xf>
    <xf numFmtId="0" fontId="12" fillId="4" borderId="0" xfId="1" applyFont="1" applyFill="1"/>
    <xf numFmtId="0" fontId="19" fillId="4" borderId="0" xfId="1" applyFont="1" applyFill="1"/>
    <xf numFmtId="0" fontId="12" fillId="4" borderId="0" xfId="1" applyFont="1" applyFill="1" applyAlignment="1">
      <alignment horizontal="left" vertical="center"/>
    </xf>
    <xf numFmtId="0" fontId="8" fillId="4" borderId="0" xfId="1" applyFont="1" applyFill="1"/>
    <xf numFmtId="0" fontId="21" fillId="5" borderId="9" xfId="1" applyFill="1" applyBorder="1"/>
    <xf numFmtId="0" fontId="7" fillId="5" borderId="10" xfId="1" applyFont="1" applyFill="1" applyBorder="1"/>
    <xf numFmtId="0" fontId="7" fillId="5" borderId="11" xfId="1" applyFont="1" applyFill="1" applyBorder="1"/>
    <xf numFmtId="0" fontId="11" fillId="2" borderId="2" xfId="1" applyFont="1" applyFill="1" applyBorder="1"/>
    <xf numFmtId="0" fontId="11" fillId="2" borderId="0" xfId="1" applyFont="1" applyFill="1"/>
    <xf numFmtId="0" fontId="11" fillId="2" borderId="3" xfId="1" applyFont="1" applyFill="1" applyBorder="1"/>
    <xf numFmtId="0" fontId="10" fillId="2" borderId="2" xfId="1" applyFont="1" applyFill="1" applyBorder="1"/>
    <xf numFmtId="0" fontId="12" fillId="2" borderId="0" xfId="1" applyFont="1" applyFill="1"/>
    <xf numFmtId="0" fontId="13" fillId="3" borderId="0" xfId="1" applyFont="1" applyFill="1" applyAlignment="1">
      <alignment horizontal="left" wrapText="1"/>
    </xf>
    <xf numFmtId="0" fontId="16" fillId="5" borderId="0" xfId="1" applyFont="1" applyFill="1" applyAlignment="1">
      <alignment horizontal="left"/>
    </xf>
    <xf numFmtId="0" fontId="13" fillId="2" borderId="0" xfId="1" applyFont="1" applyFill="1" applyAlignment="1">
      <alignment horizontal="left" wrapText="1"/>
    </xf>
    <xf numFmtId="0" fontId="14" fillId="2" borderId="0" xfId="1" applyFont="1" applyFill="1" applyAlignment="1">
      <alignment horizontal="left"/>
    </xf>
    <xf numFmtId="0" fontId="13" fillId="3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wrapText="1"/>
    </xf>
    <xf numFmtId="0" fontId="15" fillId="2" borderId="0" xfId="1" applyFont="1" applyFill="1"/>
    <xf numFmtId="0" fontId="11" fillId="2" borderId="8" xfId="1" applyFont="1" applyFill="1" applyBorder="1"/>
    <xf numFmtId="0" fontId="11" fillId="2" borderId="6" xfId="1" applyFont="1" applyFill="1" applyBorder="1"/>
    <xf numFmtId="0" fontId="22" fillId="5" borderId="0" xfId="1" applyFont="1" applyFill="1" applyAlignment="1" applyProtection="1">
      <alignment vertical="center" wrapText="1"/>
      <protection locked="0"/>
    </xf>
    <xf numFmtId="0" fontId="0" fillId="0" borderId="0" xfId="1" applyFont="1"/>
    <xf numFmtId="0" fontId="23" fillId="0" borderId="0" xfId="2"/>
    <xf numFmtId="0" fontId="2" fillId="7" borderId="1" xfId="1" applyFont="1" applyFill="1" applyBorder="1" applyAlignment="1">
      <alignment vertical="center" wrapText="1"/>
    </xf>
    <xf numFmtId="0" fontId="17" fillId="0" borderId="0" xfId="1" applyFont="1" applyAlignment="1">
      <alignment wrapText="1"/>
    </xf>
    <xf numFmtId="0" fontId="18" fillId="5" borderId="10" xfId="1" applyFont="1" applyFill="1" applyBorder="1" applyAlignment="1">
      <alignment horizontal="left"/>
    </xf>
    <xf numFmtId="0" fontId="24" fillId="6" borderId="10" xfId="1" applyFont="1" applyFill="1" applyBorder="1" applyAlignment="1">
      <alignment wrapText="1"/>
    </xf>
    <xf numFmtId="0" fontId="21" fillId="0" borderId="0" xfId="1" applyFill="1" applyBorder="1"/>
    <xf numFmtId="0" fontId="24" fillId="0" borderId="0" xfId="1" applyFont="1" applyFill="1" applyBorder="1" applyAlignment="1">
      <alignment wrapText="1"/>
    </xf>
    <xf numFmtId="0" fontId="21" fillId="0" borderId="0" xfId="1" applyFill="1"/>
    <xf numFmtId="0" fontId="25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89BF3C"/>
      <color rgb="FFB23B75"/>
      <color rgb="FF0E2050"/>
      <color rgb="FFE483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1"/>
  <sheetViews>
    <sheetView showGridLines="0" tabSelected="1" workbookViewId="0">
      <selection activeCell="E12" sqref="E12"/>
    </sheetView>
  </sheetViews>
  <sheetFormatPr defaultColWidth="8.81640625" defaultRowHeight="14.5" x14ac:dyDescent="0.35"/>
  <cols>
    <col min="1" max="1" width="6.81640625" style="1" customWidth="1"/>
    <col min="2" max="3" width="1.1796875" style="1" customWidth="1"/>
    <col min="4" max="4" width="32.1796875" style="1" customWidth="1"/>
    <col min="5" max="5" width="88.81640625" style="1" customWidth="1"/>
    <col min="6" max="7" width="1.1796875" style="1" customWidth="1"/>
    <col min="8" max="8" width="5.453125" style="1" customWidth="1"/>
    <col min="9" max="9" width="5.1796875" style="1" customWidth="1"/>
    <col min="10" max="16384" width="8.81640625" style="1"/>
  </cols>
  <sheetData>
    <row r="1" spans="2:10" ht="4.1500000000000004" customHeight="1" thickBot="1" x14ac:dyDescent="0.4"/>
    <row r="2" spans="2:10" ht="49.5" customHeight="1" thickBot="1" x14ac:dyDescent="0.65">
      <c r="B2" s="5"/>
      <c r="C2" s="47" t="s">
        <v>50</v>
      </c>
      <c r="D2" s="47"/>
      <c r="E2" s="47"/>
      <c r="F2" s="6"/>
      <c r="G2" s="7"/>
    </row>
    <row r="3" spans="2:10" s="50" customFormat="1" ht="4.5" customHeight="1" x14ac:dyDescent="0.6">
      <c r="B3" s="48"/>
      <c r="C3" s="49"/>
      <c r="D3" s="49"/>
      <c r="E3" s="49"/>
      <c r="F3" s="48"/>
      <c r="G3" s="48"/>
    </row>
    <row r="4" spans="2:10" ht="15" customHeight="1" x14ac:dyDescent="0.35">
      <c r="B4" s="48"/>
      <c r="C4" s="51" t="s">
        <v>48</v>
      </c>
      <c r="D4" s="52"/>
      <c r="E4" s="52"/>
      <c r="F4" s="48"/>
      <c r="G4" s="48"/>
      <c r="H4" s="50"/>
      <c r="I4" s="50"/>
      <c r="J4" s="50"/>
    </row>
    <row r="5" spans="2:10" ht="5" customHeight="1" x14ac:dyDescent="0.5">
      <c r="C5" s="8"/>
      <c r="D5" s="8"/>
      <c r="E5" s="8"/>
    </row>
    <row r="6" spans="2:10" ht="88" customHeight="1" x14ac:dyDescent="0.35">
      <c r="C6" s="45" t="s">
        <v>49</v>
      </c>
      <c r="D6" s="45"/>
      <c r="E6" s="45"/>
    </row>
    <row r="7" spans="2:10" ht="4.9000000000000004" customHeight="1" thickBot="1" x14ac:dyDescent="0.4">
      <c r="C7" s="9"/>
      <c r="D7" s="9"/>
      <c r="E7" s="9"/>
    </row>
    <row r="8" spans="2:10" ht="5.5" customHeight="1" x14ac:dyDescent="0.35">
      <c r="B8" s="10"/>
      <c r="C8" s="11"/>
      <c r="D8" s="12"/>
      <c r="E8" s="13"/>
      <c r="F8" s="11"/>
      <c r="G8" s="14"/>
    </row>
    <row r="9" spans="2:10" ht="5.5" customHeight="1" x14ac:dyDescent="0.35">
      <c r="B9" s="15"/>
      <c r="C9" s="16"/>
      <c r="D9" s="16"/>
      <c r="E9" s="16"/>
      <c r="F9" s="16"/>
      <c r="G9" s="17"/>
    </row>
    <row r="10" spans="2:10" ht="18.5" x14ac:dyDescent="0.4">
      <c r="B10" s="15"/>
      <c r="C10" s="16"/>
      <c r="D10" s="18" t="s">
        <v>0</v>
      </c>
      <c r="E10" s="19" t="s">
        <v>1</v>
      </c>
      <c r="F10" s="16"/>
      <c r="G10" s="17"/>
    </row>
    <row r="11" spans="2:10" ht="10.9" customHeight="1" x14ac:dyDescent="0.45">
      <c r="B11" s="15"/>
      <c r="C11" s="16"/>
      <c r="D11" s="20"/>
      <c r="E11" s="21"/>
      <c r="F11" s="16"/>
      <c r="G11" s="17"/>
    </row>
    <row r="12" spans="2:10" ht="18.5" x14ac:dyDescent="0.35">
      <c r="B12" s="15"/>
      <c r="C12" s="16"/>
      <c r="D12" s="22" t="s">
        <v>2</v>
      </c>
      <c r="E12" s="41" t="s">
        <v>21</v>
      </c>
      <c r="F12" s="16"/>
      <c r="G12" s="17"/>
    </row>
    <row r="13" spans="2:10" ht="16" thickBot="1" x14ac:dyDescent="0.4">
      <c r="B13" s="15"/>
      <c r="C13" s="16"/>
      <c r="D13" s="23"/>
      <c r="E13" s="23"/>
      <c r="F13" s="16"/>
      <c r="G13" s="17"/>
    </row>
    <row r="14" spans="2:10" ht="19" thickBot="1" x14ac:dyDescent="0.5">
      <c r="B14" s="24"/>
      <c r="C14" s="25"/>
      <c r="D14" s="46" t="s">
        <v>3</v>
      </c>
      <c r="E14" s="46"/>
      <c r="F14" s="25"/>
      <c r="G14" s="26"/>
    </row>
    <row r="15" spans="2:10" ht="15.5" x14ac:dyDescent="0.35">
      <c r="B15" s="27"/>
      <c r="C15" s="28"/>
      <c r="D15" s="28"/>
      <c r="E15" s="28"/>
      <c r="F15" s="28"/>
      <c r="G15" s="29"/>
    </row>
    <row r="16" spans="2:10" ht="18.5" x14ac:dyDescent="0.45">
      <c r="B16" s="30"/>
      <c r="C16" s="28"/>
      <c r="D16" s="31" t="s">
        <v>4</v>
      </c>
      <c r="E16" s="32" t="str">
        <f>IF(OR(E12='Ref data'!$B$6,E12='Ref data'!$B$7,E12='Ref data'!$C$7,E12='Ref data'!$C$8,E12='Ref data'!$C$9,E12='Ref data'!$C$13,E12='Ref data'!$D$6,E12='Ref data'!$B$8,E12='Ref data'!$C$11),"No",IF(E12="","","Yes"))</f>
        <v>No</v>
      </c>
      <c r="F16" s="28"/>
      <c r="G16" s="29"/>
      <c r="H16" s="33"/>
    </row>
    <row r="17" spans="2:16" ht="7.15" customHeight="1" x14ac:dyDescent="0.45">
      <c r="B17" s="30"/>
      <c r="C17" s="28"/>
      <c r="D17" s="31"/>
      <c r="E17" s="34"/>
      <c r="F17" s="35"/>
      <c r="G17" s="29"/>
    </row>
    <row r="18" spans="2:16" ht="18.5" x14ac:dyDescent="0.45">
      <c r="B18" s="30"/>
      <c r="C18" s="28"/>
      <c r="D18" s="31" t="s">
        <v>5</v>
      </c>
      <c r="E18" s="32" t="str">
        <f>IF(OR(E12='Ref data'!$C$6,E12='Ref data'!$E$6,E12='Ref data'!$D$10,E12='Ref data'!$B$10,E12='Ref data'!$B$11),"Yes",IF(OR(E12='Ref data'!$B$6,E12='Ref data'!$B$7,E12='Ref data'!$B$8,E12='Ref data'!$C$7,E12='Ref data'!$C$8,E12='Ref data'!$C$9,E12='Ref data'!$C$13,E12='Ref data'!$D$6,E12='Ref data'!$C$11),"N/A",IF(E12="","","No - create request from existing post")))</f>
        <v>N/A</v>
      </c>
      <c r="F18" s="28"/>
      <c r="G18" s="29"/>
      <c r="J18" s="42"/>
      <c r="O18" s="42"/>
    </row>
    <row r="19" spans="2:16" ht="7.15" customHeight="1" x14ac:dyDescent="0.45">
      <c r="B19" s="30"/>
      <c r="C19" s="28"/>
      <c r="D19" s="31"/>
      <c r="E19" s="34"/>
      <c r="F19" s="28"/>
      <c r="G19" s="29"/>
    </row>
    <row r="20" spans="2:16" ht="18.5" x14ac:dyDescent="0.45">
      <c r="B20" s="30"/>
      <c r="C20" s="28"/>
      <c r="D20" s="31" t="s">
        <v>6</v>
      </c>
      <c r="E20" s="32" t="str">
        <f>IF(OR(E12='Ref data'!$C$14,E12='Ref data'!$C$15,E12='Ref data'!$D$7),"Existing post - contract amendment",IF(OR(E12='Ref data'!$C$6,E12='Ref data'!$C$10,E12='Ref data'!$C$12,E12='Ref data'!$D$8),"Existing post - new contract",IF(OR(E12='Ref data'!$B$10),"New post - new JD",IF(OR(E12='Ref data'!$B$12),"Replacement/refill",IF(OR(E12='Ref data'!$B$9),"New post - duplicate",IF(E12='Ref data'!$E$6,"New post - correction",IF(E12='Ref data'!$C$16,"Regrading",IF(E12='Ref data'!$B$11,"'New post - Generic JD' or 'New post - Existing JD'",IF(OR(E12='Ref data'!$D$9,E12='Ref data'!$D$10),"New post - new JD/New post - generic JD/New post - existing JD - as applicable",IF(E12="","","N/A"))))))))))</f>
        <v>N/A</v>
      </c>
      <c r="F20" s="28"/>
      <c r="G20" s="29"/>
      <c r="J20" s="43"/>
      <c r="P20" s="42"/>
    </row>
    <row r="21" spans="2:16" ht="7.15" customHeight="1" x14ac:dyDescent="0.45">
      <c r="B21" s="30"/>
      <c r="C21" s="28"/>
      <c r="D21" s="31"/>
      <c r="E21" s="34"/>
      <c r="F21" s="28"/>
      <c r="G21" s="29"/>
    </row>
    <row r="22" spans="2:16" ht="18.5" x14ac:dyDescent="0.45">
      <c r="B22" s="30"/>
      <c r="C22" s="28"/>
      <c r="D22" s="31" t="s">
        <v>7</v>
      </c>
      <c r="E22" s="32" t="str">
        <f>IF(OR(E12='Ref data'!$B$10,E12='Ref data'!$B$11,E12='Ref data'!$C$6,E12='Ref data'!$C$10,E12='Ref data'!$C$12,E12='Ref data'!$D$8,E12='Ref data'!$D$9,E12='Ref data'!$D$10),"Yes",IF(OR(E12='Ref data'!$B$9),"'Yes' if brand new or copy of post",IF(OR(E12='Ref data'!$C$16),"If successful, new post will be created",IF(E12="","","No"))))</f>
        <v>No</v>
      </c>
      <c r="F22" s="28"/>
      <c r="G22" s="29"/>
      <c r="J22" s="42"/>
    </row>
    <row r="23" spans="2:16" ht="7.15" customHeight="1" x14ac:dyDescent="0.45">
      <c r="B23" s="30"/>
      <c r="C23" s="28"/>
      <c r="D23" s="31"/>
      <c r="E23" s="34"/>
      <c r="F23" s="28"/>
      <c r="G23" s="29"/>
    </row>
    <row r="24" spans="2:16" ht="18.5" x14ac:dyDescent="0.45">
      <c r="B24" s="30"/>
      <c r="C24" s="28"/>
      <c r="D24" s="31" t="s">
        <v>8</v>
      </c>
      <c r="E24" s="32" t="str">
        <f>IF(OR(E12='Ref data'!$B$8,E12='Ref data'!$C$7,E12='Ref data'!$C$8,E12='Ref data'!$C$9,E12='Ref data'!$C$11,E12='Ref data'!$C$13,E12='Ref data'!$D$6),"Amend current appointment",IF(OR(E12='Ref data'!$B$6,E12='Ref data'!$B$7),"New planned appointment NOT required",IF(OR(E12='Ref data'!$C$16),"If successful, new planned appointment will be required",IF(E12="","","New planned appointment required"))))</f>
        <v>New planned appointment NOT required</v>
      </c>
      <c r="F24" s="28"/>
      <c r="G24" s="29"/>
    </row>
    <row r="25" spans="2:16" ht="7.15" customHeight="1" x14ac:dyDescent="0.45">
      <c r="B25" s="30"/>
      <c r="C25" s="28"/>
      <c r="D25" s="31"/>
      <c r="E25" s="34"/>
      <c r="F25" s="28"/>
      <c r="G25" s="29"/>
    </row>
    <row r="26" spans="2:16" ht="18.5" x14ac:dyDescent="0.45">
      <c r="B26" s="30"/>
      <c r="C26" s="28"/>
      <c r="D26" s="31" t="s">
        <v>9</v>
      </c>
      <c r="E26" s="32" t="str">
        <f>IF(OR(E12='Ref data'!$B$9,E12='Ref data'!$B$10,E12='Ref data'!$B$11,E12='Ref data'!$B$12),"Yes",IF(E12="","","No"))</f>
        <v>No</v>
      </c>
      <c r="F26" s="28"/>
      <c r="G26" s="29"/>
    </row>
    <row r="27" spans="2:16" ht="7.15" customHeight="1" x14ac:dyDescent="0.45">
      <c r="B27" s="30"/>
      <c r="C27" s="28"/>
      <c r="D27" s="31"/>
      <c r="E27" s="34"/>
      <c r="F27" s="28"/>
      <c r="G27" s="29"/>
    </row>
    <row r="28" spans="2:16" ht="49.5" customHeight="1" x14ac:dyDescent="0.45">
      <c r="B28" s="30"/>
      <c r="C28" s="28"/>
      <c r="D28" s="31" t="s">
        <v>10</v>
      </c>
      <c r="E28" s="36" t="str">
        <f>IF(OR(E12='Ref data'!$D$6,E12='Ref data'!$C$7,E12='Ref data'!$C$8,E12='Ref data'!$C$9),"Letter of change produced in People Management, as applicable for scenario",IF(OR(E12='Ref data'!$B$8,E12='Ref data'!$B$9,E12='Ref data'!$B$10,E12='Ref data'!$B$11,E12='Ref data'!$B$12,E12='Ref data'!$C$6,E12='Ref data'!$C$10,E12='Ref data'!$C$11,E12='Ref data'!$C$12,E12='Ref data'!$C$14,E12='Ref data'!$C$15,E12='Ref data'!$C$16,E12='Ref data'!$D$7,E12='Ref data'!$D$8,E12='Ref data'!$D$9,E12='Ref data'!$D$10),"Cover letter and contract",IF(E12='Ref data'!$E$6,"If incorrect contract/letter was issued, then re-issue the correct version to staff member",IF(OR(E12='Ref data'!$B$7),"Casual teaching contract for services or Letter of engagement",IF(E12="","","")))))</f>
        <v/>
      </c>
      <c r="F28" s="28"/>
      <c r="G28" s="29"/>
      <c r="J28" s="42"/>
    </row>
    <row r="29" spans="2:16" ht="7.15" customHeight="1" x14ac:dyDescent="0.45">
      <c r="B29" s="30"/>
      <c r="C29" s="28"/>
      <c r="D29" s="31"/>
      <c r="E29" s="34"/>
      <c r="F29" s="28"/>
      <c r="G29" s="29"/>
    </row>
    <row r="30" spans="2:16" ht="51.5" customHeight="1" x14ac:dyDescent="0.45">
      <c r="B30" s="30"/>
      <c r="C30" s="28"/>
      <c r="D30" s="37" t="s">
        <v>11</v>
      </c>
      <c r="E30" s="36" t="str">
        <f>IF(E12='Ref data'!$E$6,"Seek advice from HR Systems Support before proceeding.",IF(OR(E12='Ref data'!$B$6,E12='Ref data'!$B$7),"For post: use auto-authorise bucket post",IF(E12='Ref data'!B8,"Send off-system request to Reward Team for grade change",IF(OR(E12='Ref data'!$B$10,E12='Ref data'!$D$9,E12='Ref data'!$D$10),"Selecting 'New post - new JD' will result in the JD being evaluated (ie graded) by a Grading Analyst. Please provide any supporting details under 'Additional information'. This excludes Researchers.",IF(OR(E12='Ref data'!$C$16),"Please follow guidance for regrading application: https://hr.web.ox.ac.uk/regrading-procedure",IF(OR(E12='Ref data'!B11),"If this is based on an existing post, with exact same attributes, select 'New post - duplicate'. Otherwise, provide code for the generic JD or for an existing JD, provide the corresponding post No. or Staff Request No. from a previous grading.",IF(OR(E12='Ref data'!$B$12),"This will create a new appointment only, against an existing post, as job attributes remain the same.",IF(OR(E12='Ref data'!B9),"This will create a new post and a new appointment, with identical job attributes to the post it's being based on.",IF(E12='Ref data'!$C$11,"Ensure to use reason code 'FTC to Open-Ended (Ext. funded) move'","")))))))))</f>
        <v>For post: use auto-authorise bucket post</v>
      </c>
      <c r="F30" s="28"/>
      <c r="G30" s="29"/>
      <c r="J30" s="42"/>
    </row>
    <row r="31" spans="2:16" ht="16" thickBot="1" x14ac:dyDescent="0.4">
      <c r="B31" s="30"/>
      <c r="C31" s="28"/>
      <c r="D31" s="38"/>
      <c r="E31" s="28"/>
      <c r="F31" s="39"/>
      <c r="G31" s="40"/>
      <c r="J31" s="42"/>
    </row>
  </sheetData>
  <sheetProtection algorithmName="SHA-512" hashValue="vndxJX/2ilqtk32U9vCV59sm52y+Lsx/682fUgLAGpqCiqAlX+CUxM2ABpT5bnMFPPHP/q3EhksegPTB2HqKEw==" saltValue="1r+WLSNoqOhyyXkcIzgV5w==" spinCount="100000" sheet="1" selectLockedCells="1"/>
  <dataConsolidate/>
  <mergeCells count="4">
    <mergeCell ref="C2:E2"/>
    <mergeCell ref="C6:E6"/>
    <mergeCell ref="D14:E14"/>
    <mergeCell ref="C4:E4"/>
  </mergeCells>
  <conditionalFormatting sqref="E10">
    <cfRule type="expression" dxfId="1" priority="1">
      <formula>AND(E10="Brand new post, replace vacated post by leaver or cover absence",E12="Clinical contracts: change contract type from clinical contract issued pre-2004 to new clinical contract, at new grade")</formula>
    </cfRule>
    <cfRule type="expression" dxfId="0" priority="2">
      <formula>AND(E10="Change in employee's job/T&amp;Cs/funding",E12="Appoint agency staff/non-employee")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'Ref data'!$B$4:$E$4</xm:f>
          </x14:formula1>
          <xm:sqref>E10:E11</xm:sqref>
        </x14:dataValidation>
        <x14:dataValidation type="list" errorStyle="warning" allowBlank="1" showInputMessage="1" showErrorMessage="1" xr:uid="{00000000-0002-0000-0000-000001000000}">
          <x14:formula1>
            <xm:f>IF(E10="New post, replace a leaver or cover absence",'Ref data'!$B$6:$B$12, IF(E10="Change in employee's job/T&amp;Cs/funding", 'Ref data'!$C$6:$C$18, IF(E10="Extension (incl. EJRA)",'Ref data'!$D$6:$D$10, IF($E$10="Correction to post",'Ref data'!$E$6))))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8"/>
  <sheetViews>
    <sheetView topLeftCell="A10" workbookViewId="0">
      <selection activeCell="B15" sqref="B15"/>
    </sheetView>
  </sheetViews>
  <sheetFormatPr defaultColWidth="8.81640625" defaultRowHeight="14.5" x14ac:dyDescent="0.35"/>
  <cols>
    <col min="1" max="1" width="2.1796875" style="1" customWidth="1"/>
    <col min="2" max="2" width="59" style="1" customWidth="1"/>
    <col min="3" max="3" width="37.81640625" style="1" customWidth="1"/>
    <col min="4" max="4" width="20.1796875" style="1" bestFit="1" customWidth="1"/>
    <col min="5" max="5" width="17" style="1" bestFit="1" customWidth="1"/>
    <col min="6" max="7" width="8.81640625" style="1"/>
    <col min="8" max="8" width="14.7265625" style="1" bestFit="1" customWidth="1"/>
    <col min="9" max="9" width="16.54296875" style="1" customWidth="1"/>
    <col min="10" max="10" width="25.7265625" style="1" bestFit="1" customWidth="1"/>
    <col min="11" max="16384" width="8.81640625" style="1"/>
  </cols>
  <sheetData>
    <row r="2" spans="2:10" x14ac:dyDescent="0.35">
      <c r="B2" s="1" t="s">
        <v>12</v>
      </c>
    </row>
    <row r="4" spans="2:10" x14ac:dyDescent="0.35">
      <c r="B4" s="2" t="s">
        <v>1</v>
      </c>
      <c r="C4" s="2" t="s">
        <v>13</v>
      </c>
      <c r="D4" s="2" t="s">
        <v>14</v>
      </c>
      <c r="E4" s="2" t="s">
        <v>15</v>
      </c>
    </row>
    <row r="5" spans="2:10" x14ac:dyDescent="0.35">
      <c r="B5" s="1" t="s">
        <v>16</v>
      </c>
      <c r="C5" s="1" t="s">
        <v>16</v>
      </c>
      <c r="D5" s="1" t="s">
        <v>16</v>
      </c>
      <c r="E5" s="1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2:10" ht="72" x14ac:dyDescent="0.35">
      <c r="B6" s="4" t="s">
        <v>21</v>
      </c>
      <c r="C6" s="3" t="s">
        <v>53</v>
      </c>
      <c r="D6" s="3" t="s">
        <v>64</v>
      </c>
      <c r="E6" s="3" t="s">
        <v>69</v>
      </c>
      <c r="G6" s="1">
        <v>1</v>
      </c>
      <c r="H6" s="42" t="s">
        <v>22</v>
      </c>
      <c r="I6" s="42" t="s">
        <v>23</v>
      </c>
      <c r="J6" s="42" t="s">
        <v>23</v>
      </c>
    </row>
    <row r="7" spans="2:10" ht="48" x14ac:dyDescent="0.35">
      <c r="B7" s="4" t="s">
        <v>24</v>
      </c>
      <c r="C7" s="3" t="s">
        <v>54</v>
      </c>
      <c r="D7" s="3" t="s">
        <v>65</v>
      </c>
      <c r="G7" s="1">
        <v>2</v>
      </c>
      <c r="H7" s="42" t="s">
        <v>22</v>
      </c>
      <c r="I7" s="42" t="s">
        <v>23</v>
      </c>
      <c r="J7" s="42" t="s">
        <v>23</v>
      </c>
    </row>
    <row r="8" spans="2:10" ht="36" x14ac:dyDescent="0.35">
      <c r="B8" s="4" t="s">
        <v>25</v>
      </c>
      <c r="C8" s="3" t="s">
        <v>55</v>
      </c>
      <c r="D8" s="3" t="s">
        <v>66</v>
      </c>
      <c r="G8" s="1">
        <v>3</v>
      </c>
      <c r="H8" s="42" t="s">
        <v>22</v>
      </c>
      <c r="I8" s="42" t="s">
        <v>23</v>
      </c>
      <c r="J8" s="42" t="s">
        <v>23</v>
      </c>
    </row>
    <row r="9" spans="2:10" ht="36" x14ac:dyDescent="0.35">
      <c r="B9" s="44" t="s">
        <v>51</v>
      </c>
      <c r="C9" s="3" t="s">
        <v>56</v>
      </c>
      <c r="D9" s="3" t="s">
        <v>67</v>
      </c>
      <c r="G9" s="42" t="s">
        <v>26</v>
      </c>
      <c r="H9" s="42" t="s">
        <v>27</v>
      </c>
      <c r="I9" s="42" t="s">
        <v>28</v>
      </c>
      <c r="J9" s="42" t="s">
        <v>29</v>
      </c>
    </row>
    <row r="10" spans="2:10" ht="36" x14ac:dyDescent="0.35">
      <c r="B10" s="44" t="s">
        <v>52</v>
      </c>
      <c r="C10" s="3" t="s">
        <v>57</v>
      </c>
      <c r="D10" s="3" t="s">
        <v>68</v>
      </c>
      <c r="G10" s="42" t="s">
        <v>30</v>
      </c>
      <c r="H10" s="42" t="s">
        <v>27</v>
      </c>
      <c r="I10" s="42" t="s">
        <v>31</v>
      </c>
      <c r="J10" s="42" t="s">
        <v>32</v>
      </c>
    </row>
    <row r="11" spans="2:10" ht="24" x14ac:dyDescent="0.35">
      <c r="B11" s="44" t="s">
        <v>33</v>
      </c>
      <c r="C11" s="3" t="s">
        <v>58</v>
      </c>
      <c r="G11" s="1">
        <v>5</v>
      </c>
      <c r="H11" s="42" t="s">
        <v>27</v>
      </c>
      <c r="I11" s="42" t="s">
        <v>28</v>
      </c>
      <c r="J11" s="42" t="s">
        <v>34</v>
      </c>
    </row>
    <row r="12" spans="2:10" ht="24" x14ac:dyDescent="0.35">
      <c r="B12" s="4" t="s">
        <v>70</v>
      </c>
      <c r="C12" s="4" t="s">
        <v>59</v>
      </c>
      <c r="G12" s="42" t="s">
        <v>35</v>
      </c>
      <c r="H12" s="42" t="s">
        <v>27</v>
      </c>
      <c r="I12" s="42" t="s">
        <v>28</v>
      </c>
      <c r="J12" s="42" t="s">
        <v>32</v>
      </c>
    </row>
    <row r="13" spans="2:10" ht="24" x14ac:dyDescent="0.35">
      <c r="C13" s="3" t="s">
        <v>60</v>
      </c>
      <c r="G13" s="42" t="s">
        <v>36</v>
      </c>
      <c r="H13" s="42" t="s">
        <v>27</v>
      </c>
      <c r="I13" s="42" t="s">
        <v>28</v>
      </c>
      <c r="J13" s="42" t="s">
        <v>37</v>
      </c>
    </row>
    <row r="14" spans="2:10" ht="24" x14ac:dyDescent="0.35">
      <c r="C14" s="3" t="s">
        <v>61</v>
      </c>
      <c r="E14" s="1" t="e">
        <f>IF(OR(E10='Ref data'!B7,E10='Ref data'!B10,E10='Ref data'!C10,E10='Ref data'!C14,E10='Ref data'!C13,E10='Ref data'!#REF!,E10='Ref data'!D6,E10='Ref data'!C7),"No","Yes")</f>
        <v>#REF!</v>
      </c>
      <c r="G14" s="1">
        <v>7</v>
      </c>
      <c r="H14" s="42" t="s">
        <v>27</v>
      </c>
      <c r="I14" s="42" t="s">
        <v>31</v>
      </c>
      <c r="J14" s="42" t="s">
        <v>38</v>
      </c>
    </row>
    <row r="15" spans="2:10" ht="24" x14ac:dyDescent="0.35">
      <c r="C15" s="4" t="s">
        <v>62</v>
      </c>
      <c r="G15" s="1">
        <v>8</v>
      </c>
      <c r="H15" s="42" t="s">
        <v>22</v>
      </c>
      <c r="I15" s="42" t="s">
        <v>23</v>
      </c>
      <c r="J15" s="42" t="s">
        <v>23</v>
      </c>
    </row>
    <row r="16" spans="2:10" ht="24" x14ac:dyDescent="0.35">
      <c r="C16" s="3" t="s">
        <v>63</v>
      </c>
      <c r="G16" s="1">
        <v>9</v>
      </c>
      <c r="H16" s="42" t="s">
        <v>22</v>
      </c>
      <c r="I16" s="42" t="s">
        <v>23</v>
      </c>
      <c r="J16" s="42" t="s">
        <v>23</v>
      </c>
    </row>
    <row r="17" spans="5:10" x14ac:dyDescent="0.35">
      <c r="G17" s="1">
        <v>10</v>
      </c>
      <c r="H17" s="42" t="s">
        <v>22</v>
      </c>
      <c r="I17" s="42" t="s">
        <v>23</v>
      </c>
      <c r="J17" s="42" t="s">
        <v>23</v>
      </c>
    </row>
    <row r="18" spans="5:10" x14ac:dyDescent="0.35">
      <c r="G18" s="1">
        <v>11</v>
      </c>
      <c r="H18" s="42" t="s">
        <v>27</v>
      </c>
      <c r="I18" s="42" t="s">
        <v>31</v>
      </c>
      <c r="J18" s="42" t="s">
        <v>38</v>
      </c>
    </row>
    <row r="19" spans="5:10" x14ac:dyDescent="0.35">
      <c r="G19" s="1">
        <v>12</v>
      </c>
      <c r="H19" s="42" t="s">
        <v>27</v>
      </c>
      <c r="I19" s="42" t="s">
        <v>28</v>
      </c>
      <c r="J19" s="42" t="s">
        <v>38</v>
      </c>
    </row>
    <row r="20" spans="5:10" x14ac:dyDescent="0.35">
      <c r="G20" s="42" t="s">
        <v>39</v>
      </c>
      <c r="H20" s="42" t="s">
        <v>22</v>
      </c>
      <c r="I20" s="42" t="s">
        <v>23</v>
      </c>
      <c r="J20" s="42" t="s">
        <v>23</v>
      </c>
    </row>
    <row r="21" spans="5:10" x14ac:dyDescent="0.35">
      <c r="G21" s="42" t="s">
        <v>40</v>
      </c>
      <c r="H21" s="42" t="s">
        <v>27</v>
      </c>
      <c r="I21" s="42" t="s">
        <v>28</v>
      </c>
      <c r="J21" s="42" t="s">
        <v>41</v>
      </c>
    </row>
    <row r="22" spans="5:10" x14ac:dyDescent="0.35">
      <c r="G22" s="1">
        <v>14</v>
      </c>
      <c r="H22" s="42" t="s">
        <v>27</v>
      </c>
      <c r="I22" s="42" t="s">
        <v>28</v>
      </c>
      <c r="J22" s="42" t="s">
        <v>41</v>
      </c>
    </row>
    <row r="23" spans="5:10" x14ac:dyDescent="0.35">
      <c r="G23" s="1">
        <v>15</v>
      </c>
      <c r="H23" s="42" t="s">
        <v>27</v>
      </c>
      <c r="I23" s="42" t="s">
        <v>28</v>
      </c>
      <c r="J23" s="42" t="s">
        <v>42</v>
      </c>
    </row>
    <row r="24" spans="5:10" x14ac:dyDescent="0.35">
      <c r="G24" s="42" t="s">
        <v>43</v>
      </c>
      <c r="H24" s="42" t="s">
        <v>22</v>
      </c>
      <c r="I24" s="42" t="s">
        <v>23</v>
      </c>
      <c r="J24" s="42" t="s">
        <v>23</v>
      </c>
    </row>
    <row r="25" spans="5:10" x14ac:dyDescent="0.35">
      <c r="G25" s="42" t="s">
        <v>44</v>
      </c>
      <c r="H25" s="42" t="s">
        <v>27</v>
      </c>
      <c r="I25" s="42" t="s">
        <v>28</v>
      </c>
      <c r="J25" s="42" t="s">
        <v>41</v>
      </c>
    </row>
    <row r="26" spans="5:10" x14ac:dyDescent="0.35">
      <c r="E26" s="1" t="e">
        <f>IF(OR(E10='Ref data'!#REF!,E10='Ref data'!#REF!,E10='Ref data'!#REF!,E10='Ref data'!C7),"Letter of change - produce the corresponding change letter in People Management",IF(E10='Ref data'!E6,""))</f>
        <v>#REF!</v>
      </c>
      <c r="G26" s="42" t="s">
        <v>45</v>
      </c>
      <c r="H26" s="42" t="s">
        <v>27</v>
      </c>
      <c r="I26" s="42" t="s">
        <v>28</v>
      </c>
      <c r="J26" s="42" t="s">
        <v>38</v>
      </c>
    </row>
    <row r="27" spans="5:10" x14ac:dyDescent="0.35">
      <c r="G27" s="42" t="s">
        <v>46</v>
      </c>
      <c r="H27" s="42" t="s">
        <v>27</v>
      </c>
      <c r="I27" s="42" t="s">
        <v>28</v>
      </c>
      <c r="J27" s="42" t="s">
        <v>32</v>
      </c>
    </row>
    <row r="28" spans="5:10" x14ac:dyDescent="0.35">
      <c r="G28" s="42" t="s">
        <v>47</v>
      </c>
      <c r="H28" s="42" t="s">
        <v>27</v>
      </c>
      <c r="I28" s="42" t="s">
        <v>31</v>
      </c>
      <c r="J28" s="42" t="s">
        <v>32</v>
      </c>
    </row>
  </sheetData>
  <sortState ref="C7:C20">
    <sortCondition ref="C7:C2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6E81C6D816B4180E0E0E9C2D7B74A" ma:contentTypeVersion="12" ma:contentTypeDescription="Create a new document." ma:contentTypeScope="" ma:versionID="1517e5a9d65dd0556b37e49ac97db2cd">
  <xsd:schema xmlns:xsd="http://www.w3.org/2001/XMLSchema" xmlns:xs="http://www.w3.org/2001/XMLSchema" xmlns:p="http://schemas.microsoft.com/office/2006/metadata/properties" xmlns:ns2="a63aa693-430b-450e-bd6d-5f2333e7a72a" xmlns:ns3="aae2177e-126f-4687-aeaa-2d156ec5f209" targetNamespace="http://schemas.microsoft.com/office/2006/metadata/properties" ma:root="true" ma:fieldsID="8cf692d5c2d24b4345126abfd54c8bdf" ns2:_="" ns3:_="">
    <xsd:import namespace="a63aa693-430b-450e-bd6d-5f2333e7a72a"/>
    <xsd:import namespace="aae2177e-126f-4687-aeaa-2d156ec5f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aa693-430b-450e-bd6d-5f2333e7a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2177e-126f-4687-aeaa-2d156ec5f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C954A-3000-4585-83EE-E653112CA3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4139EB-4585-4266-954A-FE1B4F489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aa693-430b-450e-bd6d-5f2333e7a72a"/>
    <ds:schemaRef ds:uri="aae2177e-126f-4687-aeaa-2d156ec5f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82C5E-B8DA-4345-B212-2BE0076810E7}">
  <ds:schemaRefs>
    <ds:schemaRef ds:uri="http://schemas.microsoft.com/office/2006/metadata/properties"/>
    <ds:schemaRef ds:uri="http://purl.org/dc/terms/"/>
    <ds:schemaRef ds:uri="http://purl.org/dc/dcmitype/"/>
    <ds:schemaRef ds:uri="a63aa693-430b-450e-bd6d-5f2333e7a72a"/>
    <ds:schemaRef ds:uri="aae2177e-126f-4687-aeaa-2d156ec5f209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 &amp; contract decision tool</vt:lpstr>
      <vt:lpstr>Ref data</vt:lpstr>
    </vt:vector>
  </TitlesOfParts>
  <Manager/>
  <Company>University of Oxford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Zaccheo</dc:creator>
  <cp:keywords/>
  <dc:description/>
  <cp:lastModifiedBy>Tonya Iasisen-Kandola</cp:lastModifiedBy>
  <cp:revision/>
  <dcterms:created xsi:type="dcterms:W3CDTF">2020-06-07T13:37:01Z</dcterms:created>
  <dcterms:modified xsi:type="dcterms:W3CDTF">2023-06-26T12:59:01Z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0x010100FB56E81C6D816B4180E0E0E9C2D7B74A</vt:lpwstr>
  </property>
  <property fmtid="{D5CDD505-2E9C-101B-9397-08002B2CF9AE}" pid="3" name="Solution ID">
    <vt:lpwstr>{15727DE6-F92D-4E46-ACB4-0E2C58B31A18}</vt:lpwstr>
  </property>
</Properties>
</file>